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READ\Desktop\"/>
    </mc:Choice>
  </mc:AlternateContent>
  <bookViews>
    <workbookView xWindow="0" yWindow="0" windowWidth="19170" windowHeight="12360"/>
  </bookViews>
  <sheets>
    <sheet name="Sheet1" sheetId="1" r:id="rId1"/>
    <sheet name="RPT" sheetId="2" r:id="rId2"/>
  </sheets>
  <definedNames>
    <definedName name="_xlnm.Print_Area" localSheetId="0">Sheet1!$A$1:$Q$54</definedName>
  </definedNames>
  <calcPr calcId="152511"/>
</workbook>
</file>

<file path=xl/calcChain.xml><?xml version="1.0" encoding="utf-8"?>
<calcChain xmlns="http://schemas.openxmlformats.org/spreadsheetml/2006/main">
  <c r="D12" i="2" l="1"/>
  <c r="D18" i="2"/>
  <c r="P32" i="1" s="1"/>
  <c r="P33" i="1" s="1"/>
  <c r="D17" i="2"/>
  <c r="L33" i="1" s="1"/>
  <c r="L32" i="1" s="1"/>
  <c r="D16" i="2"/>
  <c r="H33" i="1" s="1"/>
  <c r="H32" i="1" s="1"/>
  <c r="D15" i="2"/>
  <c r="D33" i="1" s="1"/>
  <c r="D32" i="1" s="1"/>
  <c r="D11" i="2"/>
  <c r="P20" i="1" s="1"/>
  <c r="P19" i="1" s="1"/>
  <c r="D10" i="2"/>
  <c r="L20" i="1" s="1"/>
  <c r="L19" i="1" s="1"/>
  <c r="D9" i="2"/>
  <c r="H19" i="1" s="1"/>
  <c r="H20" i="1" s="1"/>
  <c r="D8" i="2"/>
  <c r="D19" i="1" s="1"/>
  <c r="D20" i="1" s="1"/>
  <c r="P31" i="1" l="1"/>
  <c r="L31" i="1"/>
  <c r="P34" i="1" l="1"/>
  <c r="L34" i="1" l="1"/>
  <c r="L36" i="1" s="1"/>
  <c r="P36" i="1"/>
  <c r="P38" i="1" s="1"/>
  <c r="L38" i="1" l="1"/>
  <c r="F10" i="1"/>
  <c r="L18" i="1" l="1"/>
  <c r="H21" i="1"/>
  <c r="H23" i="1" s="1"/>
  <c r="H25" i="1" s="1"/>
  <c r="H18" i="1"/>
  <c r="L21" i="1" l="1"/>
  <c r="L23" i="1" s="1"/>
  <c r="L25" i="1" s="1"/>
  <c r="P21" i="1"/>
  <c r="P23" i="1" s="1"/>
  <c r="P25" i="1" s="1"/>
  <c r="P18" i="1"/>
  <c r="D31" i="1" l="1"/>
  <c r="D34" i="1" l="1"/>
  <c r="D36" i="1" s="1"/>
  <c r="D38" i="1" s="1"/>
  <c r="H31" i="1"/>
  <c r="H34" i="1"/>
  <c r="H36" i="1" l="1"/>
  <c r="H38" i="1" s="1"/>
  <c r="D18" i="1" l="1"/>
  <c r="D21" i="1"/>
  <c r="D23" i="1" l="1"/>
  <c r="D25" i="1" s="1"/>
</calcChain>
</file>

<file path=xl/sharedStrings.xml><?xml version="1.0" encoding="utf-8"?>
<sst xmlns="http://schemas.openxmlformats.org/spreadsheetml/2006/main" count="100" uniqueCount="42">
  <si>
    <t>Quote Date</t>
  </si>
  <si>
    <t>Lease Term</t>
  </si>
  <si>
    <t>First Payment</t>
  </si>
  <si>
    <t>Total Cost</t>
  </si>
  <si>
    <t>3 Years</t>
  </si>
  <si>
    <t>Net cost of Finance</t>
  </si>
  <si>
    <t xml:space="preserve">      *    Major tax advantages - every payment is 100% allowable against tax</t>
  </si>
  <si>
    <t xml:space="preserve">      *    Fixed Rates for the length of the agreement</t>
  </si>
  <si>
    <t xml:space="preserve">           specification equipment</t>
  </si>
  <si>
    <t xml:space="preserve">      *    Maintains cash within the business for future growth</t>
  </si>
  <si>
    <t xml:space="preserve">      *    Spreading the cost of the equipment makes it easier to obtain higher </t>
  </si>
  <si>
    <t>4 Years</t>
  </si>
  <si>
    <t>2 Years</t>
  </si>
  <si>
    <t>5 Year Lease</t>
  </si>
  <si>
    <t>4 Year Lease</t>
  </si>
  <si>
    <t xml:space="preserve"> 3 Year Lease</t>
  </si>
  <si>
    <t>2 Year Lease</t>
  </si>
  <si>
    <t>Lease Quote For</t>
  </si>
  <si>
    <t>Equipment Value (Ex Vat)</t>
  </si>
  <si>
    <t>All payments shown are subject to businesses trading in excess of 3 years, status and Vat.  The tax relief shown is for illustration purposes only. Please contact us to discuss how tax relief can work for you or alternatively your accountant will be able to clarify matters for you.</t>
  </si>
  <si>
    <t xml:space="preserve">        5 Years</t>
  </si>
  <si>
    <t>Tax Relief @ 20%</t>
  </si>
  <si>
    <t>For details regarding the leasing options please call Mark Suckley on 01675 469215</t>
  </si>
  <si>
    <t>or email marksteam@kennet-leasing.co.uk</t>
  </si>
  <si>
    <t>Company</t>
  </si>
  <si>
    <t>Weekly Equivalent</t>
  </si>
  <si>
    <t xml:space="preserve"> </t>
  </si>
  <si>
    <t>Over 3 years' trading</t>
  </si>
  <si>
    <t>Under 3 years' trading</t>
  </si>
  <si>
    <t>23 Monthly Payments</t>
  </si>
  <si>
    <t>35 Monthly Payments</t>
  </si>
  <si>
    <t>47 Monthly Payments</t>
  </si>
  <si>
    <t>59 Monthly Payments</t>
  </si>
  <si>
    <t>35 Monthly payments</t>
  </si>
  <si>
    <t>2 year</t>
  </si>
  <si>
    <t>3 year</t>
  </si>
  <si>
    <t>4 year</t>
  </si>
  <si>
    <t>5 year</t>
  </si>
  <si>
    <t>Rate Per Thousand</t>
  </si>
  <si>
    <t>New Start</t>
  </si>
  <si>
    <t>Established</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</si>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</sst>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F800]dddd\,\ mmmm\ dd\,\ yyyy"/>
  </numFmts>
  <fonts count="15" x14ac:knownFonts="1">
    <font>
      <sz val="10"/>
      <name val="Arial"/>
    </font>
    <font>
      <b/>
      <sz val="10"/>
      <name val="Arial"/>
      <family val="2"/>
    </font>
    <font>
      <sz val="8"/>
      <name val="Arial"/>
      <family val="2"/>
    </font>
    <font>
      <sz val="10"/>
      <color indexed="55"/>
      <name val="Arial"/>
      <family val="2"/>
    </font>
    <font>
      <sz val="10"/>
      <name val="Arial"/>
      <family val="2"/>
    </font>
    <font>
      <sz val="10"/>
      <name val="Arial"/>
      <family val="2"/>
    </font>
    <font>
      <b/>
      <i/>
      <sz val="10"/>
      <name val="Arial"/>
      <family val="2"/>
    </font>
    <font>
      <b/>
      <i/>
      <sz val="10"/>
      <color rgb="FFFF0000"/>
      <name val="Arial"/>
      <family val="2"/>
    </font>
    <font>
      <b/>
      <sz val="10"/>
      <color rgb="FFFF0000"/>
      <name val="Arial"/>
      <family val="2"/>
    </font>
    <font>
      <b/>
      <sz val="16"/>
      <color rgb="FFFF0000"/>
      <name val="Arial"/>
      <family val="2"/>
    </font>
    <font>
      <b/>
      <sz val="12"/>
      <name val="Arial"/>
      <family val="2"/>
    </font>
    <font>
      <sz val="12"/>
      <name val="Arial"/>
      <family val="2"/>
    </font>
    <font>
      <b/>
      <sz val="12"/>
      <color rgb="FFFF0000"/>
      <name val="Arial"/>
      <family val="2"/>
    </font>
    <font>
      <b/>
      <sz val="10"/>
      <color theme="1"/>
      <name val="Arial"/>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249977111117893"/>
        <bgColor indexed="64"/>
      </patternFill>
    </fill>
  </fills>
  <borders count="29">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95">
    <xf numFmtId="0" fontId="0" fillId="0" borderId="0" xfId="0"/>
    <xf numFmtId="164" fontId="1" fillId="0" borderId="3" xfId="0" applyNumberFormat="1" applyFont="1" applyBorder="1" applyAlignment="1" applyProtection="1">
      <alignment horizontal="right"/>
    </xf>
    <xf numFmtId="164" fontId="1" fillId="0" borderId="7" xfId="0" applyNumberFormat="1" applyFont="1" applyBorder="1" applyAlignment="1" applyProtection="1">
      <alignment horizontal="right"/>
    </xf>
    <xf numFmtId="164" fontId="1" fillId="0" borderId="8" xfId="0" applyNumberFormat="1" applyFont="1" applyBorder="1" applyAlignment="1" applyProtection="1">
      <alignment horizontal="right"/>
    </xf>
    <xf numFmtId="0" fontId="1" fillId="0" borderId="9" xfId="0" applyFont="1" applyBorder="1" applyAlignment="1" applyProtection="1">
      <alignment horizontal="right" vertical="center"/>
    </xf>
    <xf numFmtId="0" fontId="1" fillId="0" borderId="9" xfId="0" applyFont="1" applyBorder="1"/>
    <xf numFmtId="164" fontId="1" fillId="0" borderId="16" xfId="0" applyNumberFormat="1" applyFont="1" applyBorder="1" applyAlignment="1" applyProtection="1">
      <alignment horizontal="right"/>
    </xf>
    <xf numFmtId="0" fontId="1" fillId="0" borderId="0" xfId="0" applyFont="1" applyAlignment="1"/>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0" fontId="1" fillId="0" borderId="0" xfId="0" applyFont="1" applyBorder="1" applyAlignment="1" applyProtection="1">
      <alignment horizontal="center"/>
    </xf>
    <xf numFmtId="164" fontId="1" fillId="0" borderId="0" xfId="0" applyNumberFormat="1" applyFont="1" applyBorder="1" applyAlignment="1" applyProtection="1">
      <alignment horizontal="right"/>
    </xf>
    <xf numFmtId="0" fontId="4" fillId="0" borderId="0" xfId="0" applyFont="1"/>
    <xf numFmtId="0" fontId="4" fillId="0" borderId="1" xfId="0" applyFont="1" applyBorder="1"/>
    <xf numFmtId="0" fontId="4" fillId="0" borderId="1" xfId="0" applyFont="1" applyBorder="1" applyProtection="1"/>
    <xf numFmtId="0" fontId="4" fillId="0" borderId="0" xfId="0" applyFont="1" applyFill="1" applyBorder="1" applyAlignment="1" applyProtection="1">
      <alignment horizontal="center" vertical="center" wrapText="1"/>
    </xf>
    <xf numFmtId="0" fontId="4" fillId="2" borderId="0" xfId="0" applyFont="1" applyFill="1" applyBorder="1"/>
    <xf numFmtId="0" fontId="4" fillId="2" borderId="0" xfId="0" applyFont="1" applyFill="1" applyBorder="1" applyAlignment="1" applyProtection="1">
      <alignment horizontal="center" vertical="center" wrapText="1"/>
    </xf>
    <xf numFmtId="44" fontId="6" fillId="2" borderId="0" xfId="1" applyFont="1" applyFill="1" applyBorder="1" applyAlignment="1" applyProtection="1">
      <alignment horizontal="center" vertical="center" wrapText="1"/>
      <protection locked="0"/>
    </xf>
    <xf numFmtId="164" fontId="7" fillId="2" borderId="0" xfId="0" applyNumberFormat="1" applyFont="1" applyFill="1" applyBorder="1" applyAlignment="1" applyProtection="1">
      <alignment horizontal="center" vertical="center" wrapText="1"/>
      <protection locked="0"/>
    </xf>
    <xf numFmtId="0" fontId="4" fillId="0" borderId="0" xfId="0" applyFont="1" applyProtection="1"/>
    <xf numFmtId="0" fontId="4" fillId="0" borderId="4" xfId="0" applyFont="1" applyBorder="1" applyProtection="1"/>
    <xf numFmtId="0" fontId="4" fillId="0" borderId="5" xfId="0" applyFont="1" applyBorder="1" applyProtection="1"/>
    <xf numFmtId="0" fontId="4" fillId="0" borderId="6" xfId="0" applyFont="1" applyBorder="1" applyProtection="1"/>
    <xf numFmtId="0" fontId="4" fillId="0" borderId="2" xfId="0" applyFont="1" applyBorder="1" applyProtection="1"/>
    <xf numFmtId="0" fontId="4" fillId="0" borderId="0" xfId="0" applyFont="1" applyBorder="1" applyProtection="1"/>
    <xf numFmtId="0" fontId="4" fillId="0" borderId="7" xfId="0" applyFont="1" applyBorder="1" applyProtection="1"/>
    <xf numFmtId="0" fontId="4" fillId="0" borderId="0" xfId="0" applyFont="1" applyAlignment="1" applyProtection="1">
      <alignment horizontal="left" vertical="center"/>
    </xf>
    <xf numFmtId="0" fontId="4" fillId="0" borderId="0" xfId="0" applyFont="1" applyAlignment="1">
      <alignment horizontal="left" vertical="center"/>
    </xf>
    <xf numFmtId="0" fontId="4" fillId="0" borderId="0" xfId="0" applyFont="1" applyBorder="1"/>
    <xf numFmtId="0" fontId="9" fillId="0" borderId="0" xfId="0" applyFont="1"/>
    <xf numFmtId="0" fontId="11" fillId="0" borderId="0" xfId="0" applyFont="1"/>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1" fillId="0" borderId="25" xfId="0" applyFont="1" applyBorder="1"/>
    <xf numFmtId="0" fontId="10" fillId="0" borderId="20" xfId="0" applyFont="1" applyBorder="1"/>
    <xf numFmtId="0" fontId="10" fillId="0" borderId="0" xfId="0" applyFont="1" applyAlignment="1">
      <alignment horizontal="center"/>
    </xf>
    <xf numFmtId="0" fontId="12" fillId="0" borderId="26" xfId="0" applyFont="1" applyBorder="1"/>
    <xf numFmtId="0" fontId="12" fillId="0" borderId="27" xfId="0" applyFont="1" applyBorder="1"/>
    <xf numFmtId="0" fontId="12" fillId="0" borderId="28" xfId="0" applyFont="1" applyBorder="1"/>
    <xf numFmtId="0" fontId="10" fillId="0" borderId="0" xfId="0" applyFont="1"/>
    <xf numFmtId="0" fontId="14" fillId="0" borderId="0" xfId="0" applyFont="1"/>
    <xf numFmtId="0" fontId="4" fillId="0" borderId="0" xfId="0" applyFont="1" applyAlignment="1">
      <alignment horizont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13" fillId="5" borderId="12" xfId="0" applyNumberFormat="1" applyFont="1" applyFill="1" applyBorder="1" applyAlignment="1" applyProtection="1">
      <alignment horizontal="right" vertical="center" wrapText="1"/>
      <protection locked="0"/>
    </xf>
    <xf numFmtId="0" fontId="13" fillId="5" borderId="13" xfId="0" applyNumberFormat="1" applyFont="1" applyFill="1" applyBorder="1" applyAlignment="1" applyProtection="1">
      <alignment horizontal="right" vertical="center" wrapText="1"/>
      <protection locked="0"/>
    </xf>
    <xf numFmtId="0" fontId="13" fillId="5" borderId="14" xfId="0" applyNumberFormat="1" applyFont="1" applyFill="1" applyBorder="1" applyAlignment="1" applyProtection="1">
      <alignment horizontal="right" vertical="center" wrapText="1"/>
      <protection locked="0"/>
    </xf>
    <xf numFmtId="0" fontId="1" fillId="5" borderId="15" xfId="0" applyFont="1" applyFill="1" applyBorder="1" applyAlignment="1" applyProtection="1">
      <alignment horizontal="center" vertical="center" wrapText="1"/>
      <protection locked="0"/>
    </xf>
    <xf numFmtId="0" fontId="1" fillId="5" borderId="15" xfId="0" applyFont="1" applyFill="1" applyBorder="1" applyAlignment="1">
      <alignment horizontal="center" vertical="center" wrapText="1"/>
    </xf>
    <xf numFmtId="0" fontId="1" fillId="5" borderId="12" xfId="0" applyFont="1" applyFill="1" applyBorder="1" applyAlignment="1" applyProtection="1">
      <alignment horizontal="center" vertical="center" wrapText="1"/>
      <protection locked="0"/>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164" fontId="13" fillId="5" borderId="12" xfId="0" applyNumberFormat="1" applyFont="1" applyFill="1" applyBorder="1" applyAlignment="1" applyProtection="1">
      <alignment horizontal="right" vertical="center" wrapText="1"/>
      <protection locked="0"/>
    </xf>
    <xf numFmtId="164" fontId="13" fillId="5" borderId="13" xfId="0" applyNumberFormat="1" applyFont="1" applyFill="1" applyBorder="1" applyAlignment="1" applyProtection="1">
      <alignment horizontal="right" vertical="center" wrapText="1"/>
      <protection locked="0"/>
    </xf>
    <xf numFmtId="164" fontId="13" fillId="5" borderId="14" xfId="0" applyNumberFormat="1" applyFont="1" applyFill="1" applyBorder="1" applyAlignment="1" applyProtection="1">
      <alignment horizontal="right" vertical="center" wrapText="1"/>
      <protection locked="0"/>
    </xf>
    <xf numFmtId="165" fontId="1" fillId="5" borderId="17" xfId="0" applyNumberFormat="1" applyFont="1" applyFill="1" applyBorder="1" applyAlignment="1" applyProtection="1">
      <alignment horizontal="right" vertical="center" wrapText="1"/>
      <protection locked="0"/>
    </xf>
    <xf numFmtId="165" fontId="1" fillId="5" borderId="18" xfId="0" applyNumberFormat="1" applyFont="1" applyFill="1" applyBorder="1" applyAlignment="1" applyProtection="1">
      <alignment horizontal="right" vertical="center" wrapText="1"/>
      <protection locked="0"/>
    </xf>
    <xf numFmtId="165" fontId="1" fillId="5" borderId="19" xfId="0" applyNumberFormat="1" applyFont="1" applyFill="1" applyBorder="1" applyAlignment="1" applyProtection="1">
      <alignment horizontal="right" vertical="center" wrapText="1"/>
      <protection locked="0"/>
    </xf>
    <xf numFmtId="0" fontId="8" fillId="2" borderId="0"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2" xfId="0" applyFont="1" applyBorder="1" applyAlignment="1" applyProtection="1">
      <alignment horizontal="center"/>
    </xf>
    <xf numFmtId="0" fontId="3" fillId="0" borderId="0" xfId="0" applyFont="1" applyBorder="1" applyAlignment="1" applyProtection="1">
      <alignment horizontal="center"/>
    </xf>
    <xf numFmtId="0" fontId="1" fillId="0" borderId="10" xfId="0" applyFont="1" applyBorder="1" applyAlignment="1" applyProtection="1">
      <alignment horizontal="center"/>
    </xf>
    <xf numFmtId="0" fontId="1" fillId="0" borderId="11" xfId="0" applyFont="1" applyBorder="1" applyAlignment="1" applyProtection="1">
      <alignment horizontal="center"/>
    </xf>
    <xf numFmtId="0" fontId="4" fillId="0" borderId="0" xfId="0" applyFont="1" applyAlignment="1"/>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8" fillId="0" borderId="0" xfId="0" applyFont="1" applyBorder="1" applyAlignment="1" applyProtection="1">
      <alignment horizontal="left"/>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4" fillId="3" borderId="2"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4" fillId="3" borderId="2" xfId="0" applyFont="1" applyFill="1" applyBorder="1" applyAlignment="1">
      <alignment horizontal="left" vertical="center"/>
    </xf>
    <xf numFmtId="0" fontId="4" fillId="3" borderId="0"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10"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361950</xdr:colOff>
      <xdr:row>49</xdr:row>
      <xdr:rowOff>9525</xdr:rowOff>
    </xdr:from>
    <xdr:to>
      <xdr:col>6</xdr:col>
      <xdr:colOff>781050</xdr:colOff>
      <xdr:row>53</xdr:row>
      <xdr:rowOff>123825</xdr:rowOff>
    </xdr:to>
    <xdr:pic>
      <xdr:nvPicPr>
        <xdr:cNvPr id="1558" name="Picture 1" descr="cid:image001.jpg@01CA5EF5.10065790"/>
        <xdr:cNvPicPr>
          <a:picLocks noChangeAspect="1" noChangeArrowheads="1"/>
        </xdr:cNvPicPr>
      </xdr:nvPicPr>
      <xdr:blipFill>
        <a:blip xmlns:r="http://schemas.openxmlformats.org/officeDocument/2006/relationships" r:embed="rId1" cstate="print"/>
        <a:srcRect/>
        <a:stretch>
          <a:fillRect/>
        </a:stretch>
      </xdr:blipFill>
      <xdr:spPr bwMode="auto">
        <a:xfrm>
          <a:off x="1343025" y="7581900"/>
          <a:ext cx="2714625" cy="762000"/>
        </a:xfrm>
        <a:prstGeom prst="rect">
          <a:avLst/>
        </a:prstGeom>
        <a:noFill/>
        <a:ln w="9525">
          <a:noFill/>
          <a:miter lim="800000"/>
          <a:headEnd/>
          <a:tailEnd/>
        </a:ln>
      </xdr:spPr>
    </xdr:pic>
    <xdr:clientData/>
  </xdr:twoCellAnchor>
  <xdr:twoCellAnchor editAs="oneCell">
    <xdr:from>
      <xdr:col>10</xdr:col>
      <xdr:colOff>371475</xdr:colOff>
      <xdr:row>8</xdr:row>
      <xdr:rowOff>95250</xdr:rowOff>
    </xdr:from>
    <xdr:to>
      <xdr:col>14</xdr:col>
      <xdr:colOff>352425</xdr:colOff>
      <xdr:row>27</xdr:row>
      <xdr:rowOff>19050</xdr:rowOff>
    </xdr:to>
    <xdr:pic>
      <xdr:nvPicPr>
        <xdr:cNvPr id="8" name="Picture 7" descr="kennet leasing power to grow logo.jpg"/>
        <xdr:cNvPicPr>
          <a:picLocks noChangeAspect="1"/>
        </xdr:cNvPicPr>
      </xdr:nvPicPr>
      <xdr:blipFill>
        <a:blip xmlns:r="http://schemas.openxmlformats.org/officeDocument/2006/relationships" r:embed="rId2" cstate="print"/>
        <a:stretch>
          <a:fillRect/>
        </a:stretch>
      </xdr:blipFill>
      <xdr:spPr>
        <a:xfrm>
          <a:off x="7010400" y="1438275"/>
          <a:ext cx="2743200" cy="1047750"/>
        </a:xfrm>
        <a:prstGeom prst="rect">
          <a:avLst/>
        </a:prstGeom>
      </xdr:spPr>
    </xdr:pic>
    <xdr:clientData/>
  </xdr:twoCellAnchor>
  <xdr:twoCellAnchor editAs="oneCell">
    <xdr:from>
      <xdr:col>1</xdr:col>
      <xdr:colOff>495300</xdr:colOff>
      <xdr:row>6</xdr:row>
      <xdr:rowOff>104775</xdr:rowOff>
    </xdr:from>
    <xdr:to>
      <xdr:col>14</xdr:col>
      <xdr:colOff>133350</xdr:colOff>
      <xdr:row>8</xdr:row>
      <xdr:rowOff>123825</xdr:rowOff>
    </xdr:to>
    <xdr:pic>
      <xdr:nvPicPr>
        <xdr:cNvPr id="4" name="Picture 3" descr="Catering Equipmen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 y="1019175"/>
          <a:ext cx="86677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1"/>
  <sheetViews>
    <sheetView showGridLines="0" tabSelected="1" workbookViewId="0">
      <selection activeCell="F13" sqref="F13"/>
    </sheetView>
  </sheetViews>
  <sheetFormatPr defaultRowHeight="12.75" x14ac:dyDescent="0.2"/>
  <cols>
    <col min="1" max="1" width="5.5703125" style="12" customWidth="1"/>
    <col min="2" max="2" width="10.7109375" style="12" customWidth="1"/>
    <col min="3" max="3" width="14.28515625" style="12" customWidth="1"/>
    <col min="4" max="4" width="10.7109375" style="12" customWidth="1"/>
    <col min="5" max="5" width="7" style="12" customWidth="1"/>
    <col min="6" max="6" width="10.7109375" style="12" customWidth="1"/>
    <col min="7" max="7" width="13" style="12" customWidth="1"/>
    <col min="8" max="8" width="10.7109375" style="12" customWidth="1"/>
    <col min="9" max="9" width="6.140625" style="12" customWidth="1"/>
    <col min="10" max="10" width="10.7109375" style="12" customWidth="1"/>
    <col min="11" max="11" width="13" style="12" customWidth="1"/>
    <col min="12" max="12" width="10.7109375" style="12" customWidth="1"/>
    <col min="13" max="13" width="7" style="12" customWidth="1"/>
    <col min="14" max="14" width="10.7109375" style="12" customWidth="1"/>
    <col min="15" max="15" width="11.85546875" style="12" customWidth="1"/>
    <col min="16" max="16" width="12.140625" style="12" bestFit="1" customWidth="1"/>
    <col min="17" max="17" width="10.7109375" style="12" customWidth="1"/>
    <col min="18" max="16384" width="9.140625" style="12"/>
  </cols>
  <sheetData>
    <row r="1" spans="2:16" ht="12" customHeight="1" x14ac:dyDescent="0.2"/>
    <row r="2" spans="2:16" ht="3.75" customHeight="1" x14ac:dyDescent="0.2">
      <c r="D2" s="44"/>
      <c r="E2" s="44"/>
      <c r="F2" s="44"/>
    </row>
    <row r="3" spans="2:16" ht="12" hidden="1" customHeight="1" x14ac:dyDescent="0.2">
      <c r="D3" s="44"/>
      <c r="E3" s="44"/>
      <c r="F3" s="44"/>
    </row>
    <row r="4" spans="2:16" ht="12" hidden="1" customHeight="1" x14ac:dyDescent="0.2">
      <c r="D4" s="44"/>
      <c r="E4" s="44"/>
      <c r="F4" s="44"/>
      <c r="K4"/>
    </row>
    <row r="5" spans="2:16" ht="12" hidden="1" customHeight="1" x14ac:dyDescent="0.2">
      <c r="D5" s="44"/>
      <c r="E5" s="44"/>
      <c r="F5" s="44"/>
    </row>
    <row r="6" spans="2:16" ht="12" hidden="1" customHeight="1" x14ac:dyDescent="0.2"/>
    <row r="7" spans="2:16" ht="12" hidden="1" customHeight="1" x14ac:dyDescent="0.2"/>
    <row r="8" spans="2:16" ht="21.75" customHeight="1" x14ac:dyDescent="0.3">
      <c r="B8" s="30" t="s">
        <v>26</v>
      </c>
      <c r="C8" s="7"/>
      <c r="D8" s="7"/>
      <c r="F8" s="44"/>
      <c r="G8" s="44"/>
    </row>
    <row r="9" spans="2:16" ht="12" customHeight="1" thickBot="1" x14ac:dyDescent="0.25">
      <c r="B9" s="13"/>
      <c r="C9" s="13"/>
      <c r="D9" s="13"/>
      <c r="E9" s="13"/>
      <c r="F9" s="13"/>
      <c r="G9" s="14"/>
      <c r="H9" s="13"/>
    </row>
    <row r="10" spans="2:16" ht="18" customHeight="1" x14ac:dyDescent="0.2">
      <c r="B10" s="50" t="s">
        <v>0</v>
      </c>
      <c r="C10" s="51"/>
      <c r="D10" s="51"/>
      <c r="F10" s="61">
        <f ca="1">TODAY()</f>
        <v>42531</v>
      </c>
      <c r="G10" s="62"/>
      <c r="H10" s="63"/>
    </row>
    <row r="11" spans="2:16" ht="18" customHeight="1" x14ac:dyDescent="0.2">
      <c r="B11" s="50" t="s">
        <v>17</v>
      </c>
      <c r="C11" s="51"/>
      <c r="D11" s="51"/>
      <c r="E11" s="15"/>
      <c r="F11" s="47" t="s">
        <v>24</v>
      </c>
      <c r="G11" s="48"/>
      <c r="H11" s="49"/>
    </row>
    <row r="12" spans="2:16" ht="18" customHeight="1" x14ac:dyDescent="0.2">
      <c r="B12" s="52" t="s">
        <v>18</v>
      </c>
      <c r="C12" s="53"/>
      <c r="D12" s="54"/>
      <c r="E12" s="15"/>
      <c r="F12" s="58">
        <v>2000</v>
      </c>
      <c r="G12" s="59"/>
      <c r="H12" s="60"/>
    </row>
    <row r="13" spans="2:16" s="16" customFormat="1" ht="8.25" customHeight="1" x14ac:dyDescent="0.2">
      <c r="B13" s="8"/>
      <c r="C13" s="8"/>
      <c r="D13" s="8"/>
      <c r="E13" s="17"/>
      <c r="F13" s="18"/>
      <c r="G13" s="18"/>
      <c r="H13" s="18"/>
    </row>
    <row r="14" spans="2:16" s="16" customFormat="1" ht="18.75" hidden="1" customHeight="1" x14ac:dyDescent="0.2">
      <c r="B14" s="64" t="s">
        <v>28</v>
      </c>
      <c r="C14" s="64"/>
      <c r="D14" s="8"/>
      <c r="E14" s="17"/>
      <c r="F14" s="18"/>
      <c r="G14" s="18"/>
      <c r="H14" s="18"/>
    </row>
    <row r="15" spans="2:16" s="16" customFormat="1" ht="12" hidden="1" customHeight="1" x14ac:dyDescent="0.2">
      <c r="B15" s="8"/>
      <c r="C15" s="9"/>
      <c r="D15" s="9"/>
      <c r="E15" s="17"/>
      <c r="F15" s="19"/>
      <c r="G15" s="19"/>
      <c r="H15" s="19"/>
    </row>
    <row r="16" spans="2:16" ht="27.75" hidden="1" customHeight="1" x14ac:dyDescent="0.2">
      <c r="B16" s="55" t="s">
        <v>16</v>
      </c>
      <c r="C16" s="56"/>
      <c r="D16" s="57"/>
      <c r="F16" s="55" t="s">
        <v>15</v>
      </c>
      <c r="G16" s="56"/>
      <c r="H16" s="57"/>
      <c r="J16" s="55" t="s">
        <v>14</v>
      </c>
      <c r="K16" s="56"/>
      <c r="L16" s="57"/>
      <c r="N16" s="55" t="s">
        <v>13</v>
      </c>
      <c r="O16" s="56"/>
      <c r="P16" s="57"/>
    </row>
    <row r="17" spans="1:16" ht="12" hidden="1" customHeight="1" x14ac:dyDescent="0.2">
      <c r="A17" s="20"/>
      <c r="B17" s="45" t="s">
        <v>1</v>
      </c>
      <c r="C17" s="46"/>
      <c r="D17" s="4" t="s">
        <v>12</v>
      </c>
      <c r="E17" s="20"/>
      <c r="F17" s="45" t="s">
        <v>1</v>
      </c>
      <c r="G17" s="46"/>
      <c r="H17" s="4" t="s">
        <v>4</v>
      </c>
      <c r="J17" s="45" t="s">
        <v>1</v>
      </c>
      <c r="K17" s="46"/>
      <c r="L17" s="4" t="s">
        <v>11</v>
      </c>
      <c r="N17" s="45" t="s">
        <v>1</v>
      </c>
      <c r="O17" s="46"/>
      <c r="P17" s="5" t="s">
        <v>20</v>
      </c>
    </row>
    <row r="18" spans="1:16" ht="12" hidden="1" customHeight="1" x14ac:dyDescent="0.2">
      <c r="A18" s="20"/>
      <c r="B18" s="65" t="s">
        <v>25</v>
      </c>
      <c r="C18" s="66"/>
      <c r="D18" s="1">
        <f>(D19*12)/52</f>
        <v>0</v>
      </c>
      <c r="E18" s="20"/>
      <c r="F18" s="65" t="s">
        <v>25</v>
      </c>
      <c r="G18" s="66"/>
      <c r="H18" s="1">
        <f>(H19*12)/52</f>
        <v>0</v>
      </c>
      <c r="J18" s="65" t="s">
        <v>25</v>
      </c>
      <c r="K18" s="66"/>
      <c r="L18" s="1">
        <f>(L19*12)/52</f>
        <v>0</v>
      </c>
      <c r="N18" s="65" t="s">
        <v>25</v>
      </c>
      <c r="O18" s="66"/>
      <c r="P18" s="1">
        <f>(P19*12)/52</f>
        <v>0</v>
      </c>
    </row>
    <row r="19" spans="1:16" ht="12" hidden="1" customHeight="1" x14ac:dyDescent="0.2">
      <c r="A19" s="20"/>
      <c r="B19" s="65" t="s">
        <v>29</v>
      </c>
      <c r="C19" s="66"/>
      <c r="D19" s="1">
        <f>F12*RPT!D8</f>
        <v>0</v>
      </c>
      <c r="E19" s="20"/>
      <c r="F19" s="65" t="s">
        <v>30</v>
      </c>
      <c r="G19" s="66"/>
      <c r="H19" s="1">
        <f>F12*RPT!D9</f>
        <v>0</v>
      </c>
      <c r="J19" s="65" t="s">
        <v>31</v>
      </c>
      <c r="K19" s="66"/>
      <c r="L19" s="1">
        <f>L20</f>
        <v>0</v>
      </c>
      <c r="N19" s="65" t="s">
        <v>32</v>
      </c>
      <c r="O19" s="66"/>
      <c r="P19" s="1">
        <f>P20</f>
        <v>0</v>
      </c>
    </row>
    <row r="20" spans="1:16" ht="12" hidden="1" customHeight="1" x14ac:dyDescent="0.2">
      <c r="A20" s="20"/>
      <c r="B20" s="65" t="s">
        <v>2</v>
      </c>
      <c r="C20" s="66"/>
      <c r="D20" s="1">
        <f>D19</f>
        <v>0</v>
      </c>
      <c r="E20" s="20"/>
      <c r="F20" s="65" t="s">
        <v>2</v>
      </c>
      <c r="G20" s="66"/>
      <c r="H20" s="1">
        <f>H19</f>
        <v>0</v>
      </c>
      <c r="J20" s="65" t="s">
        <v>2</v>
      </c>
      <c r="K20" s="66"/>
      <c r="L20" s="1">
        <f>F12*RPT!D10</f>
        <v>0</v>
      </c>
      <c r="N20" s="65" t="s">
        <v>2</v>
      </c>
      <c r="O20" s="66"/>
      <c r="P20" s="1">
        <f>F12*RPT!D11</f>
        <v>0</v>
      </c>
    </row>
    <row r="21" spans="1:16" ht="12" hidden="1" customHeight="1" x14ac:dyDescent="0.2">
      <c r="A21" s="20"/>
      <c r="B21" s="65" t="s">
        <v>3</v>
      </c>
      <c r="C21" s="66"/>
      <c r="D21" s="1">
        <f>D20*24</f>
        <v>0</v>
      </c>
      <c r="E21" s="20"/>
      <c r="F21" s="65" t="s">
        <v>3</v>
      </c>
      <c r="G21" s="66"/>
      <c r="H21" s="1">
        <f>H20*36</f>
        <v>0</v>
      </c>
      <c r="J21" s="65" t="s">
        <v>3</v>
      </c>
      <c r="K21" s="66"/>
      <c r="L21" s="1">
        <f>L20*48</f>
        <v>0</v>
      </c>
      <c r="N21" s="65" t="s">
        <v>3</v>
      </c>
      <c r="O21" s="66"/>
      <c r="P21" s="6">
        <f>P20*60</f>
        <v>0</v>
      </c>
    </row>
    <row r="22" spans="1:16" ht="12" hidden="1" customHeight="1" x14ac:dyDescent="0.2">
      <c r="A22" s="20"/>
      <c r="B22" s="21"/>
      <c r="C22" s="22"/>
      <c r="D22" s="23"/>
      <c r="E22" s="20"/>
      <c r="F22" s="21"/>
      <c r="G22" s="22"/>
      <c r="H22" s="23"/>
      <c r="J22" s="21"/>
      <c r="K22" s="22"/>
      <c r="L22" s="23"/>
      <c r="N22" s="21"/>
      <c r="O22" s="22"/>
      <c r="P22" s="23"/>
    </row>
    <row r="23" spans="1:16" ht="12" hidden="1" customHeight="1" x14ac:dyDescent="0.2">
      <c r="A23" s="20"/>
      <c r="B23" s="67" t="s">
        <v>21</v>
      </c>
      <c r="C23" s="68"/>
      <c r="D23" s="2">
        <f>(D21/100)*20</f>
        <v>0</v>
      </c>
      <c r="E23" s="20"/>
      <c r="F23" s="67" t="s">
        <v>21</v>
      </c>
      <c r="G23" s="68"/>
      <c r="H23" s="2">
        <f>(H21/100)*20</f>
        <v>0</v>
      </c>
      <c r="J23" s="67" t="s">
        <v>21</v>
      </c>
      <c r="K23" s="68"/>
      <c r="L23" s="2">
        <f>(L21/100)*20</f>
        <v>0</v>
      </c>
      <c r="N23" s="67" t="s">
        <v>21</v>
      </c>
      <c r="O23" s="68"/>
      <c r="P23" s="2">
        <f>(P21/100)*20</f>
        <v>0</v>
      </c>
    </row>
    <row r="24" spans="1:16" ht="12" hidden="1" customHeight="1" x14ac:dyDescent="0.2">
      <c r="A24" s="20"/>
      <c r="B24" s="24"/>
      <c r="C24" s="25"/>
      <c r="D24" s="26"/>
      <c r="E24" s="20"/>
      <c r="F24" s="24"/>
      <c r="G24" s="25"/>
      <c r="H24" s="26"/>
      <c r="J24" s="24"/>
      <c r="K24" s="25"/>
      <c r="L24" s="26"/>
      <c r="N24" s="24"/>
      <c r="O24" s="25"/>
      <c r="P24" s="26"/>
    </row>
    <row r="25" spans="1:16" ht="12" hidden="1" customHeight="1" x14ac:dyDescent="0.2">
      <c r="A25" s="20"/>
      <c r="B25" s="69" t="s">
        <v>5</v>
      </c>
      <c r="C25" s="70"/>
      <c r="D25" s="3">
        <f>D21-D23</f>
        <v>0</v>
      </c>
      <c r="E25" s="20"/>
      <c r="F25" s="69" t="s">
        <v>5</v>
      </c>
      <c r="G25" s="70"/>
      <c r="H25" s="3">
        <f>H21-H23</f>
        <v>0</v>
      </c>
      <c r="J25" s="69" t="s">
        <v>5</v>
      </c>
      <c r="K25" s="70"/>
      <c r="L25" s="3">
        <f>L21-L23</f>
        <v>0</v>
      </c>
      <c r="N25" s="69" t="s">
        <v>5</v>
      </c>
      <c r="O25" s="70"/>
      <c r="P25" s="3">
        <f>P21-P23</f>
        <v>0</v>
      </c>
    </row>
    <row r="26" spans="1:16" ht="12" hidden="1" customHeight="1" x14ac:dyDescent="0.2">
      <c r="A26" s="20"/>
      <c r="B26" s="10"/>
      <c r="C26" s="10"/>
      <c r="D26" s="11"/>
      <c r="E26" s="20"/>
      <c r="F26" s="10"/>
      <c r="G26" s="10"/>
      <c r="H26" s="11"/>
      <c r="J26" s="10"/>
      <c r="K26" s="10"/>
      <c r="L26" s="11"/>
      <c r="N26" s="10"/>
      <c r="O26" s="10"/>
      <c r="P26" s="11"/>
    </row>
    <row r="27" spans="1:16" ht="14.25" customHeight="1" x14ac:dyDescent="0.2">
      <c r="A27" s="20"/>
      <c r="B27" s="78" t="s">
        <v>27</v>
      </c>
      <c r="C27" s="78"/>
      <c r="D27" s="11"/>
      <c r="E27" s="20"/>
      <c r="F27" s="10"/>
      <c r="G27" s="10"/>
      <c r="H27" s="11"/>
      <c r="J27" s="10"/>
      <c r="K27" s="10"/>
      <c r="L27" s="11"/>
      <c r="N27" s="10"/>
      <c r="O27" s="10"/>
      <c r="P27" s="11"/>
    </row>
    <row r="28" spans="1:16" ht="12" customHeight="1" x14ac:dyDescent="0.2"/>
    <row r="29" spans="1:16" ht="20.25" customHeight="1" x14ac:dyDescent="0.2">
      <c r="A29" s="20"/>
      <c r="B29" s="79" t="s">
        <v>16</v>
      </c>
      <c r="C29" s="80"/>
      <c r="D29" s="81"/>
      <c r="E29" s="20"/>
      <c r="F29" s="79" t="s">
        <v>15</v>
      </c>
      <c r="G29" s="80"/>
      <c r="H29" s="81"/>
      <c r="J29" s="79" t="s">
        <v>14</v>
      </c>
      <c r="K29" s="80"/>
      <c r="L29" s="81"/>
      <c r="N29" s="79" t="s">
        <v>13</v>
      </c>
      <c r="O29" s="80"/>
      <c r="P29" s="81"/>
    </row>
    <row r="30" spans="1:16" ht="12" customHeight="1" x14ac:dyDescent="0.2">
      <c r="A30" s="20"/>
      <c r="B30" s="45" t="s">
        <v>1</v>
      </c>
      <c r="C30" s="46"/>
      <c r="D30" s="4" t="s">
        <v>12</v>
      </c>
      <c r="E30" s="20"/>
      <c r="F30" s="45" t="s">
        <v>1</v>
      </c>
      <c r="G30" s="46"/>
      <c r="H30" s="4" t="s">
        <v>4</v>
      </c>
      <c r="J30" s="45" t="s">
        <v>1</v>
      </c>
      <c r="K30" s="46"/>
      <c r="L30" s="4" t="s">
        <v>11</v>
      </c>
      <c r="N30" s="45" t="s">
        <v>1</v>
      </c>
      <c r="O30" s="46"/>
      <c r="P30" s="5" t="s">
        <v>20</v>
      </c>
    </row>
    <row r="31" spans="1:16" ht="12" customHeight="1" x14ac:dyDescent="0.2">
      <c r="A31" s="20"/>
      <c r="B31" s="65" t="s">
        <v>25</v>
      </c>
      <c r="C31" s="66"/>
      <c r="D31" s="1">
        <f>(D33*12)/52</f>
        <v>23.446153846153841</v>
      </c>
      <c r="E31" s="20"/>
      <c r="F31" s="65" t="s">
        <v>25</v>
      </c>
      <c r="G31" s="66"/>
      <c r="H31" s="1">
        <f>(H33*12)/52</f>
        <v>16.693846153846156</v>
      </c>
      <c r="J31" s="65" t="s">
        <v>25</v>
      </c>
      <c r="K31" s="66"/>
      <c r="L31" s="1">
        <f>(L33*12)/52</f>
        <v>13.236923076923075</v>
      </c>
      <c r="N31" s="65" t="s">
        <v>25</v>
      </c>
      <c r="O31" s="66"/>
      <c r="P31" s="1">
        <f>(P33*12)/52</f>
        <v>11.183076923076923</v>
      </c>
    </row>
    <row r="32" spans="1:16" ht="12" customHeight="1" x14ac:dyDescent="0.2">
      <c r="A32" s="20"/>
      <c r="B32" s="65" t="s">
        <v>29</v>
      </c>
      <c r="C32" s="66"/>
      <c r="D32" s="1">
        <f>D33</f>
        <v>101.6</v>
      </c>
      <c r="E32" s="20"/>
      <c r="F32" s="65" t="s">
        <v>33</v>
      </c>
      <c r="G32" s="66"/>
      <c r="H32" s="1">
        <f>H33</f>
        <v>72.34</v>
      </c>
      <c r="J32" s="65" t="s">
        <v>31</v>
      </c>
      <c r="K32" s="66"/>
      <c r="L32" s="1">
        <f>L33</f>
        <v>57.36</v>
      </c>
      <c r="N32" s="65" t="s">
        <v>32</v>
      </c>
      <c r="O32" s="66"/>
      <c r="P32" s="1">
        <f>F12*RPT!D18</f>
        <v>48.46</v>
      </c>
    </row>
    <row r="33" spans="1:16" ht="12" customHeight="1" x14ac:dyDescent="0.2">
      <c r="A33" s="20"/>
      <c r="B33" s="65" t="s">
        <v>2</v>
      </c>
      <c r="C33" s="66"/>
      <c r="D33" s="1">
        <f>F12*RPT!D15</f>
        <v>101.6</v>
      </c>
      <c r="E33" s="20"/>
      <c r="F33" s="65" t="s">
        <v>2</v>
      </c>
      <c r="G33" s="66"/>
      <c r="H33" s="1">
        <f>F12*RPT!D16</f>
        <v>72.34</v>
      </c>
      <c r="J33" s="65" t="s">
        <v>2</v>
      </c>
      <c r="K33" s="66"/>
      <c r="L33" s="1">
        <f>F12*RPT!D17</f>
        <v>57.36</v>
      </c>
      <c r="N33" s="65" t="s">
        <v>2</v>
      </c>
      <c r="O33" s="66"/>
      <c r="P33" s="1">
        <f>P32</f>
        <v>48.46</v>
      </c>
    </row>
    <row r="34" spans="1:16" ht="12" customHeight="1" x14ac:dyDescent="0.2">
      <c r="A34" s="20"/>
      <c r="B34" s="65" t="s">
        <v>3</v>
      </c>
      <c r="C34" s="66"/>
      <c r="D34" s="1">
        <f>D33*24</f>
        <v>2438.3999999999996</v>
      </c>
      <c r="E34" s="20"/>
      <c r="F34" s="65" t="s">
        <v>3</v>
      </c>
      <c r="G34" s="66"/>
      <c r="H34" s="1">
        <f>H33*36</f>
        <v>2604.2400000000002</v>
      </c>
      <c r="J34" s="65" t="s">
        <v>3</v>
      </c>
      <c r="K34" s="66"/>
      <c r="L34" s="1">
        <f>L33*48</f>
        <v>2753.2799999999997</v>
      </c>
      <c r="N34" s="65" t="s">
        <v>3</v>
      </c>
      <c r="O34" s="66"/>
      <c r="P34" s="6">
        <f>P33*60</f>
        <v>2907.6</v>
      </c>
    </row>
    <row r="35" spans="1:16" ht="12" customHeight="1" x14ac:dyDescent="0.2">
      <c r="A35" s="20"/>
      <c r="B35" s="21"/>
      <c r="C35" s="22"/>
      <c r="D35" s="23"/>
      <c r="E35" s="20"/>
      <c r="F35" s="21"/>
      <c r="G35" s="22"/>
      <c r="H35" s="23"/>
      <c r="J35" s="21"/>
      <c r="K35" s="22"/>
      <c r="L35" s="23"/>
      <c r="N35" s="21"/>
      <c r="O35" s="22"/>
      <c r="P35" s="23"/>
    </row>
    <row r="36" spans="1:16" ht="12" customHeight="1" x14ac:dyDescent="0.2">
      <c r="A36" s="20"/>
      <c r="B36" s="67" t="s">
        <v>21</v>
      </c>
      <c r="C36" s="68"/>
      <c r="D36" s="2">
        <f>(D34/100)*20</f>
        <v>487.67999999999995</v>
      </c>
      <c r="E36" s="20"/>
      <c r="F36" s="67" t="s">
        <v>21</v>
      </c>
      <c r="G36" s="68"/>
      <c r="H36" s="2">
        <f>(H34/100)*20</f>
        <v>520.84799999999996</v>
      </c>
      <c r="J36" s="67" t="s">
        <v>21</v>
      </c>
      <c r="K36" s="68"/>
      <c r="L36" s="2">
        <f>(L34/100)*20</f>
        <v>550.65599999999995</v>
      </c>
      <c r="N36" s="67" t="s">
        <v>21</v>
      </c>
      <c r="O36" s="68"/>
      <c r="P36" s="2">
        <f>(P34/100)*20</f>
        <v>581.52</v>
      </c>
    </row>
    <row r="37" spans="1:16" ht="12" customHeight="1" x14ac:dyDescent="0.2">
      <c r="A37" s="20"/>
      <c r="B37" s="24"/>
      <c r="C37" s="25"/>
      <c r="D37" s="26"/>
      <c r="E37" s="20"/>
      <c r="F37" s="24"/>
      <c r="G37" s="25"/>
      <c r="H37" s="26"/>
      <c r="J37" s="24"/>
      <c r="K37" s="25"/>
      <c r="L37" s="26"/>
      <c r="N37" s="24"/>
      <c r="O37" s="25"/>
      <c r="P37" s="26"/>
    </row>
    <row r="38" spans="1:16" ht="12" customHeight="1" x14ac:dyDescent="0.2">
      <c r="A38" s="20"/>
      <c r="B38" s="69" t="s">
        <v>5</v>
      </c>
      <c r="C38" s="70"/>
      <c r="D38" s="3">
        <f>D34-D36</f>
        <v>1950.7199999999998</v>
      </c>
      <c r="E38" s="20"/>
      <c r="F38" s="69" t="s">
        <v>5</v>
      </c>
      <c r="G38" s="70"/>
      <c r="H38" s="3">
        <f>H34-H36</f>
        <v>2083.3920000000003</v>
      </c>
      <c r="J38" s="69" t="s">
        <v>5</v>
      </c>
      <c r="K38" s="70"/>
      <c r="L38" s="3">
        <f>L34-L36</f>
        <v>2202.6239999999998</v>
      </c>
      <c r="N38" s="69" t="s">
        <v>5</v>
      </c>
      <c r="O38" s="70"/>
      <c r="P38" s="3">
        <f>P34-P36</f>
        <v>2326.08</v>
      </c>
    </row>
    <row r="39" spans="1:16" s="29" customFormat="1" ht="12" customHeight="1" x14ac:dyDescent="0.2">
      <c r="A39" s="25"/>
      <c r="B39" s="10"/>
      <c r="C39" s="10"/>
      <c r="D39" s="11"/>
      <c r="E39" s="25"/>
      <c r="F39" s="10"/>
      <c r="G39" s="10"/>
      <c r="H39" s="11"/>
      <c r="J39" s="10"/>
      <c r="K39" s="10"/>
      <c r="L39" s="11"/>
      <c r="N39" s="10"/>
      <c r="O39" s="10"/>
      <c r="P39" s="11"/>
    </row>
    <row r="40" spans="1:16" s="28" customFormat="1" ht="12" customHeight="1" x14ac:dyDescent="0.2">
      <c r="A40" s="27"/>
      <c r="B40" s="91" t="s">
        <v>7</v>
      </c>
      <c r="C40" s="92"/>
      <c r="D40" s="92"/>
      <c r="E40" s="92"/>
      <c r="F40" s="92"/>
      <c r="G40" s="92"/>
      <c r="H40" s="93"/>
    </row>
    <row r="41" spans="1:16" s="28" customFormat="1" ht="12" customHeight="1" x14ac:dyDescent="0.2">
      <c r="A41" s="27"/>
      <c r="B41" s="88" t="s">
        <v>6</v>
      </c>
      <c r="C41" s="89"/>
      <c r="D41" s="89"/>
      <c r="E41" s="89"/>
      <c r="F41" s="89"/>
      <c r="G41" s="89"/>
      <c r="H41" s="90"/>
    </row>
    <row r="42" spans="1:16" s="28" customFormat="1" ht="12" customHeight="1" x14ac:dyDescent="0.2">
      <c r="A42" s="27"/>
      <c r="B42" s="82" t="s">
        <v>10</v>
      </c>
      <c r="C42" s="83"/>
      <c r="D42" s="83"/>
      <c r="E42" s="83"/>
      <c r="F42" s="83"/>
      <c r="G42" s="83"/>
      <c r="H42" s="84"/>
    </row>
    <row r="43" spans="1:16" s="28" customFormat="1" ht="12" customHeight="1" x14ac:dyDescent="0.2">
      <c r="B43" s="85" t="s">
        <v>8</v>
      </c>
      <c r="C43" s="86"/>
      <c r="D43" s="86"/>
      <c r="E43" s="86"/>
      <c r="F43" s="86"/>
      <c r="G43" s="86"/>
      <c r="H43" s="87"/>
    </row>
    <row r="44" spans="1:16" s="28" customFormat="1" ht="12" customHeight="1" x14ac:dyDescent="0.2">
      <c r="B44" s="85" t="s">
        <v>9</v>
      </c>
      <c r="C44" s="86"/>
      <c r="D44" s="86"/>
      <c r="E44" s="86"/>
      <c r="F44" s="86"/>
      <c r="G44" s="86"/>
      <c r="H44" s="87"/>
    </row>
    <row r="45" spans="1:16" ht="12" customHeight="1" x14ac:dyDescent="0.2">
      <c r="B45" s="72" t="s">
        <v>19</v>
      </c>
      <c r="C45" s="73"/>
      <c r="D45" s="73"/>
      <c r="E45" s="73"/>
      <c r="F45" s="73"/>
      <c r="G45" s="73"/>
      <c r="H45" s="74"/>
    </row>
    <row r="46" spans="1:16" ht="45" customHeight="1" x14ac:dyDescent="0.2">
      <c r="B46" s="75"/>
      <c r="C46" s="76"/>
      <c r="D46" s="76"/>
      <c r="E46" s="76"/>
      <c r="F46" s="76"/>
      <c r="G46" s="76"/>
      <c r="H46" s="77"/>
    </row>
    <row r="47" spans="1:16" ht="12" customHeight="1" x14ac:dyDescent="0.2"/>
    <row r="48" spans="1:16" ht="12" customHeight="1" x14ac:dyDescent="0.2">
      <c r="B48" s="44" t="s">
        <v>22</v>
      </c>
      <c r="C48" s="71"/>
      <c r="D48" s="71"/>
      <c r="E48" s="71"/>
      <c r="F48" s="71"/>
      <c r="G48" s="71"/>
      <c r="H48" s="71"/>
    </row>
    <row r="49" spans="2:8" ht="12" customHeight="1" x14ac:dyDescent="0.2">
      <c r="B49" s="44" t="s">
        <v>23</v>
      </c>
      <c r="C49" s="44"/>
      <c r="D49" s="44"/>
      <c r="E49" s="44"/>
      <c r="F49" s="44"/>
      <c r="G49" s="44"/>
      <c r="H49" s="44"/>
    </row>
    <row r="50" spans="2:8" ht="12" customHeight="1" x14ac:dyDescent="0.2"/>
    <row r="51" spans="2:8" ht="12" customHeight="1" x14ac:dyDescent="0.2"/>
    <row r="52" spans="2:8" ht="12" customHeight="1" x14ac:dyDescent="0.2"/>
    <row r="53" spans="2:8" ht="12" customHeight="1" x14ac:dyDescent="0.2"/>
    <row r="54" spans="2:8" ht="12" customHeight="1" x14ac:dyDescent="0.2"/>
    <row r="55" spans="2:8" ht="12" customHeight="1" x14ac:dyDescent="0.2"/>
    <row r="56" spans="2:8" ht="20.100000000000001" customHeight="1" x14ac:dyDescent="0.2"/>
    <row r="57" spans="2:8" ht="20.100000000000001" customHeight="1" x14ac:dyDescent="0.2"/>
    <row r="58" spans="2:8" ht="20.100000000000001" customHeight="1" x14ac:dyDescent="0.2"/>
    <row r="59" spans="2:8" ht="20.100000000000001" customHeight="1" x14ac:dyDescent="0.2"/>
    <row r="60" spans="2:8" ht="20.100000000000001" customHeight="1" x14ac:dyDescent="0.2"/>
    <row r="61" spans="2:8" ht="20.100000000000001" customHeight="1" x14ac:dyDescent="0.2"/>
    <row r="62" spans="2:8" ht="20.100000000000001" customHeight="1" x14ac:dyDescent="0.2"/>
    <row r="63" spans="2:8" ht="20.100000000000001" customHeight="1" x14ac:dyDescent="0.2"/>
    <row r="64" spans="2: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sheetData>
  <sheetProtection selectLockedCells="1"/>
  <mergeCells count="85">
    <mergeCell ref="J25:K25"/>
    <mergeCell ref="N34:O34"/>
    <mergeCell ref="J34:K34"/>
    <mergeCell ref="J36:K36"/>
    <mergeCell ref="J38:K38"/>
    <mergeCell ref="N25:O25"/>
    <mergeCell ref="N33:O33"/>
    <mergeCell ref="J33:K33"/>
    <mergeCell ref="F36:G36"/>
    <mergeCell ref="F38:G38"/>
    <mergeCell ref="F33:G33"/>
    <mergeCell ref="N36:O36"/>
    <mergeCell ref="N38:O38"/>
    <mergeCell ref="F34:G34"/>
    <mergeCell ref="B42:H42"/>
    <mergeCell ref="B44:H44"/>
    <mergeCell ref="B41:H41"/>
    <mergeCell ref="B40:H40"/>
    <mergeCell ref="B43:H43"/>
    <mergeCell ref="B27:C27"/>
    <mergeCell ref="N29:P29"/>
    <mergeCell ref="N30:O30"/>
    <mergeCell ref="N31:O31"/>
    <mergeCell ref="N32:O32"/>
    <mergeCell ref="F30:G30"/>
    <mergeCell ref="F31:G31"/>
    <mergeCell ref="F32:G32"/>
    <mergeCell ref="J29:L29"/>
    <mergeCell ref="J30:K30"/>
    <mergeCell ref="J31:K31"/>
    <mergeCell ref="J32:K32"/>
    <mergeCell ref="B29:D29"/>
    <mergeCell ref="F29:H29"/>
    <mergeCell ref="B25:C25"/>
    <mergeCell ref="N17:O17"/>
    <mergeCell ref="F25:G25"/>
    <mergeCell ref="B23:C23"/>
    <mergeCell ref="B49:H49"/>
    <mergeCell ref="B48:H48"/>
    <mergeCell ref="N21:O21"/>
    <mergeCell ref="J23:K23"/>
    <mergeCell ref="B45:H46"/>
    <mergeCell ref="B30:C30"/>
    <mergeCell ref="B31:C31"/>
    <mergeCell ref="B32:C32"/>
    <mergeCell ref="B33:C33"/>
    <mergeCell ref="B34:C34"/>
    <mergeCell ref="B36:C36"/>
    <mergeCell ref="B38:C38"/>
    <mergeCell ref="J17:K17"/>
    <mergeCell ref="N16:P16"/>
    <mergeCell ref="J16:L16"/>
    <mergeCell ref="F23:G23"/>
    <mergeCell ref="N18:O18"/>
    <mergeCell ref="J18:K18"/>
    <mergeCell ref="N19:O19"/>
    <mergeCell ref="J19:K19"/>
    <mergeCell ref="N20:O20"/>
    <mergeCell ref="J20:K20"/>
    <mergeCell ref="J21:K21"/>
    <mergeCell ref="N23:O23"/>
    <mergeCell ref="B20:C20"/>
    <mergeCell ref="B21:C21"/>
    <mergeCell ref="F18:G18"/>
    <mergeCell ref="F19:G19"/>
    <mergeCell ref="B19:C19"/>
    <mergeCell ref="F20:G20"/>
    <mergeCell ref="F21:G21"/>
    <mergeCell ref="B18:C18"/>
    <mergeCell ref="D2:F2"/>
    <mergeCell ref="D3:F3"/>
    <mergeCell ref="D4:F4"/>
    <mergeCell ref="D5:F5"/>
    <mergeCell ref="F17:G17"/>
    <mergeCell ref="F11:H11"/>
    <mergeCell ref="B11:D11"/>
    <mergeCell ref="B12:D12"/>
    <mergeCell ref="F16:H16"/>
    <mergeCell ref="B16:D16"/>
    <mergeCell ref="B17:C17"/>
    <mergeCell ref="B10:D10"/>
    <mergeCell ref="F8:G8"/>
    <mergeCell ref="F12:H12"/>
    <mergeCell ref="F10:H10"/>
    <mergeCell ref="B14:C14"/>
  </mergeCells>
  <phoneticPr fontId="2" type="noConversion"/>
  <pageMargins left="0.74803149606299213" right="0.74803149606299213" top="0.98425196850393704" bottom="0.98425196850393704" header="0.51181102362204722" footer="0.51181102362204722"/>
  <pageSetup paperSize="9" scale="63"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C6:E19"/>
  <sheetViews>
    <sheetView workbookViewId="0">
      <selection activeCell="E19" sqref="E19"/>
    </sheetView>
  </sheetViews>
  <sheetFormatPr defaultRowHeight="15.75" x14ac:dyDescent="0.25"/>
  <cols>
    <col min="3" max="3" width="27.140625" customWidth="1"/>
    <col min="4" max="4" width="22.42578125" hidden="1" customWidth="1"/>
    <col min="5" max="5" width="19.85546875" style="42" customWidth="1"/>
  </cols>
  <sheetData>
    <row r="6" spans="3:5" ht="16.5" thickBot="1" x14ac:dyDescent="0.3">
      <c r="C6" s="94" t="s">
        <v>38</v>
      </c>
      <c r="D6" s="94"/>
      <c r="E6" s="38" t="s">
        <v>41</v>
      </c>
    </row>
    <row r="7" spans="3:5" x14ac:dyDescent="0.25">
      <c r="C7" s="37" t="s">
        <v>39</v>
      </c>
      <c r="D7" s="32"/>
      <c r="E7" s="39"/>
    </row>
    <row r="8" spans="3:5" x14ac:dyDescent="0.25">
      <c r="C8" s="33" t="s">
        <v>34</v>
      </c>
      <c r="D8" s="34">
        <f>E8/1000</f>
        <v>0</v>
      </c>
      <c r="E8" s="40">
        <v>0</v>
      </c>
    </row>
    <row r="9" spans="3:5" x14ac:dyDescent="0.25">
      <c r="C9" s="33" t="s">
        <v>35</v>
      </c>
      <c r="D9" s="34">
        <f>E9/1000</f>
        <v>0</v>
      </c>
      <c r="E9" s="40">
        <v>0</v>
      </c>
    </row>
    <row r="10" spans="3:5" x14ac:dyDescent="0.25">
      <c r="C10" s="33" t="s">
        <v>36</v>
      </c>
      <c r="D10" s="34">
        <f>E10/1000</f>
        <v>0</v>
      </c>
      <c r="E10" s="40">
        <v>0</v>
      </c>
    </row>
    <row r="11" spans="3:5" ht="16.5" thickBot="1" x14ac:dyDescent="0.3">
      <c r="C11" s="35" t="s">
        <v>37</v>
      </c>
      <c r="D11" s="36">
        <f>E11/1000</f>
        <v>0</v>
      </c>
      <c r="E11" s="41">
        <v>0</v>
      </c>
    </row>
    <row r="12" spans="3:5" x14ac:dyDescent="0.25">
      <c r="C12" s="31"/>
      <c r="D12" s="31" t="e">
        <f>E12/1000</f>
        <v>#VALUE!</v>
      </c>
      <c r="E12" s="42" t="s">
        <v>26</v>
      </c>
    </row>
    <row r="13" spans="3:5" ht="16.5" thickBot="1" x14ac:dyDescent="0.3">
      <c r="C13" s="31"/>
      <c r="D13" s="31"/>
    </row>
    <row r="14" spans="3:5" x14ac:dyDescent="0.25">
      <c r="C14" s="37" t="s">
        <v>40</v>
      </c>
      <c r="D14" s="32"/>
      <c r="E14" s="39"/>
    </row>
    <row r="15" spans="3:5" x14ac:dyDescent="0.25">
      <c r="C15" s="33" t="s">
        <v>34</v>
      </c>
      <c r="D15" s="34">
        <f>E15/1000</f>
        <v>5.0799999999999998E-2</v>
      </c>
      <c r="E15" s="40">
        <v>50.8</v>
      </c>
    </row>
    <row r="16" spans="3:5" x14ac:dyDescent="0.25">
      <c r="C16" s="33" t="s">
        <v>35</v>
      </c>
      <c r="D16" s="34">
        <f>E16/1000</f>
        <v>3.6170000000000001E-2</v>
      </c>
      <c r="E16" s="43">
        <v>36.17</v>
      </c>
    </row>
    <row r="17" spans="3:5" x14ac:dyDescent="0.25">
      <c r="C17" s="33" t="s">
        <v>36</v>
      </c>
      <c r="D17" s="34">
        <f>E17/1000</f>
        <v>2.8680000000000001E-2</v>
      </c>
      <c r="E17" s="43">
        <v>28.68</v>
      </c>
    </row>
    <row r="18" spans="3:5" ht="16.5" thickBot="1" x14ac:dyDescent="0.3">
      <c r="C18" s="35" t="s">
        <v>37</v>
      </c>
      <c r="D18" s="36">
        <f>E18/1000</f>
        <v>2.4230000000000002E-2</v>
      </c>
      <c r="E18" s="43">
        <v>24.23</v>
      </c>
    </row>
    <row r="19" spans="3:5" x14ac:dyDescent="0.25">
      <c r="C19" s="31"/>
      <c r="D19" s="31"/>
    </row>
  </sheetData>
  <mergeCells count="1">
    <mergeCell ref="C6:D6"/>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RPT</vt:lpstr>
      <vt:lpstr>Sheet1!Print_Area</vt:lpstr>
    </vt:vector>
  </TitlesOfParts>
  <Company>Kennet Leasing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taintyt</dc:creator>
  <cp:lastModifiedBy>DREAD</cp:lastModifiedBy>
  <cp:lastPrinted>2015-04-23T15:54:06Z</cp:lastPrinted>
  <dcterms:created xsi:type="dcterms:W3CDTF">2009-03-12T09:06:30Z</dcterms:created>
  <dcterms:modified xsi:type="dcterms:W3CDTF">2016-06-10T07:57:10Z</dcterms:modified>
</cp:coreProperties>
</file>